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系统集成" sheetId="2" r:id="rId1"/>
  </sheets>
  <definedNames>
    <definedName name="_xlnm.Print_Area" localSheetId="0">系统集成!$A$2:$L$72</definedName>
    <definedName name="_xlnm.Print_Titles" localSheetId="0">系统集成!$2:$4</definedName>
  </definedNames>
  <calcPr calcId="124519"/>
</workbook>
</file>

<file path=xl/calcChain.xml><?xml version="1.0" encoding="utf-8"?>
<calcChain xmlns="http://schemas.openxmlformats.org/spreadsheetml/2006/main">
  <c r="J70" i="2"/>
  <c r="K70"/>
  <c r="I70"/>
  <c r="K60"/>
  <c r="I60"/>
  <c r="I71" s="1"/>
  <c r="J42"/>
  <c r="K42"/>
  <c r="I42"/>
  <c r="K71"/>
  <c r="K59"/>
  <c r="J59"/>
  <c r="I59"/>
  <c r="K56"/>
  <c r="J56"/>
  <c r="I56"/>
  <c r="K48"/>
  <c r="J48"/>
  <c r="I48"/>
  <c r="K30"/>
  <c r="J30"/>
  <c r="I30"/>
  <c r="K27"/>
  <c r="J27"/>
  <c r="I27"/>
  <c r="K26"/>
  <c r="J26"/>
  <c r="I26"/>
  <c r="K20"/>
  <c r="J20"/>
  <c r="I20"/>
  <c r="K17"/>
  <c r="J17"/>
  <c r="I17"/>
  <c r="K12"/>
  <c r="J12"/>
  <c r="I12"/>
  <c r="J60" l="1"/>
  <c r="J71" s="1"/>
</calcChain>
</file>

<file path=xl/sharedStrings.xml><?xml version="1.0" encoding="utf-8"?>
<sst xmlns="http://schemas.openxmlformats.org/spreadsheetml/2006/main" count="164" uniqueCount="129">
  <si>
    <t>浙江省机电制造专业高级工程师系统集成（工程）评审打分表</t>
  </si>
  <si>
    <t>指标</t>
  </si>
  <si>
    <t>一级</t>
  </si>
  <si>
    <t>二级</t>
  </si>
  <si>
    <t>三级</t>
  </si>
  <si>
    <t>最高分值</t>
  </si>
  <si>
    <t>说明</t>
  </si>
  <si>
    <t>自评分</t>
  </si>
  <si>
    <t>审核分</t>
  </si>
  <si>
    <t>专家评分</t>
  </si>
  <si>
    <t>职业道德（最高10分）</t>
  </si>
  <si>
    <t>敬业爱岗（最高10分）</t>
  </si>
  <si>
    <t>获劳模、五一劳动奖章、先进工作者等社会职务及荣誉称号</t>
  </si>
  <si>
    <t>国家级</t>
  </si>
  <si>
    <t>不累计计分</t>
  </si>
  <si>
    <t>省、部级(国家级行业)或相当级别</t>
  </si>
  <si>
    <t>市、地级(省级行业)或相当级别</t>
  </si>
  <si>
    <t>县、区级</t>
  </si>
  <si>
    <t>近三年个人年度考核</t>
  </si>
  <si>
    <t>3年优秀</t>
  </si>
  <si>
    <t>2年优秀</t>
  </si>
  <si>
    <t>1年优秀</t>
  </si>
  <si>
    <t>职 业 道 德 小 计（最高10分）</t>
  </si>
  <si>
    <t>学历、资历与资质（最高15分）</t>
  </si>
  <si>
    <t>学历（最高4分）</t>
  </si>
  <si>
    <t>博士</t>
  </si>
  <si>
    <t>本专业</t>
  </si>
  <si>
    <t>非本专业</t>
  </si>
  <si>
    <t>硕士</t>
  </si>
  <si>
    <t>学 历（最高4分）</t>
  </si>
  <si>
    <t>资历（最高8分）</t>
  </si>
  <si>
    <t>技术工作年限（最高8分）</t>
  </si>
  <si>
    <t>从事机电行业相关工作</t>
  </si>
  <si>
    <t>每年0.5分</t>
  </si>
  <si>
    <t>从事非机电行业工作</t>
  </si>
  <si>
    <t>技 术 工 作 年 限（最高8分）</t>
  </si>
  <si>
    <t>技术职务（最高5分）</t>
  </si>
  <si>
    <t>单位技术负责人</t>
  </si>
  <si>
    <t>大型企业</t>
  </si>
  <si>
    <t>需提供大型企业证明（上一年度经审计的审计报告）、单位技术负责人正式任命文件。</t>
  </si>
  <si>
    <t>其他企业</t>
  </si>
  <si>
    <t>需提供单位技术负责人正式任命文件</t>
  </si>
  <si>
    <t>部门技术负责人</t>
  </si>
  <si>
    <t>需提供大型企业证明（上一年度经审计的审计报告）、部门技术负责人正式任命文件。</t>
  </si>
  <si>
    <t>需提供部门技术负责人正式任命文件</t>
  </si>
  <si>
    <t>项目负责人</t>
  </si>
  <si>
    <t>项目是指省级以上或企业自列500万以上项目。（需提供项目书及项目负责人正式任命文件）。</t>
  </si>
  <si>
    <t>技 术 职 务（最高分5分）</t>
  </si>
  <si>
    <t>资 历（最高8分）</t>
  </si>
  <si>
    <t>执业资质（最高3分）</t>
  </si>
  <si>
    <t>高级证书和国际互认的国外资质</t>
  </si>
  <si>
    <t>机电专业和相关技术领域</t>
  </si>
  <si>
    <t>每张证书1.5分。详见附件3《浙江省机电制造技术类专业常用资质证书清单》。</t>
  </si>
  <si>
    <t>学 历、资 历 与 资 质 小 计（最高15分）</t>
  </si>
  <si>
    <t>一等奖</t>
  </si>
  <si>
    <t>前5名</t>
  </si>
  <si>
    <t>本评价条件第八条规定前5名高工为免评项。</t>
  </si>
  <si>
    <t>其他</t>
  </si>
  <si>
    <t>每项最高10分（相同内容项目不重复计）加权计分，第6名加权值为1.0，第7名减0.2，以后名次按0.1递减。</t>
  </si>
  <si>
    <t>二等奖</t>
  </si>
  <si>
    <t>省、部级（国家级行业）或相当级别</t>
  </si>
  <si>
    <t>每项最高10分（相同内容项目不重复计）加权计分，第1名加权值为1.0，第2名减0.2，以后名次按0.1递减。</t>
  </si>
  <si>
    <t>三等奖</t>
  </si>
  <si>
    <t>每项最高8分（相同内容项目不重复计）加权计分，加权方式同上。</t>
  </si>
  <si>
    <t>市、地、厅级（省级行业）或相当级别</t>
  </si>
  <si>
    <t>每项最高7分（相同内容项目不重复计）加权计分，加权方式同上。</t>
  </si>
  <si>
    <t>每项最高6分（相同内容项目不重复计）加权计分，加权方式同上。</t>
  </si>
  <si>
    <t xml:space="preserve"> 三等奖</t>
  </si>
  <si>
    <t>每项最高5分（相同内容项目不重复计）加权计分，加权方式同上。</t>
  </si>
  <si>
    <t>科 技 奖 项（最高20分）</t>
  </si>
  <si>
    <t>专利（最高12分）</t>
  </si>
  <si>
    <t>国际、国内发明专利</t>
  </si>
  <si>
    <t>第一发明人</t>
  </si>
  <si>
    <t>经专家认定产业实际效益的，每项4分（相同内容项目不重复计）。</t>
  </si>
  <si>
    <t>主要发明人</t>
  </si>
  <si>
    <t>经专家认定产业实际效益的，每项最高3分（相同内容项目不重复计）。加权计分，第二名为0.8，以后名次按0.1递减。</t>
  </si>
  <si>
    <t>其它专利</t>
  </si>
  <si>
    <t>经专家认定产业实际效益的，每项最高2分（相同内容项目不重复计）。</t>
  </si>
  <si>
    <t>经专家认定产生实际效益的，每项1分（相同内容项目不重复计）。加权计分，第二名为0.8，以后名次按0.1递减。</t>
  </si>
  <si>
    <t>软件著作权</t>
  </si>
  <si>
    <t>取得著作权证书</t>
  </si>
  <si>
    <t>经专家认定产生实际效益的，每项最高2分（相同内容软件著作权不重复计分）。</t>
  </si>
  <si>
    <t>专 利（最高12分）</t>
  </si>
  <si>
    <t>标准（最高12分）</t>
  </si>
  <si>
    <t>国际</t>
  </si>
  <si>
    <t>第一起草人</t>
  </si>
  <si>
    <t>每项5分（相同内容标准不重复计分）。</t>
  </si>
  <si>
    <t>参与</t>
  </si>
  <si>
    <t>每项3分（相同内容标准不重复计分）加权计分，第二名为0.8，以后名次按0.1递减。</t>
  </si>
  <si>
    <t>国家、行业</t>
  </si>
  <si>
    <t>每项1.5分（相同内容标准不重复计分）加权计分，第二名为0.8，以后名次按0.1递减。</t>
  </si>
  <si>
    <t>地方、团体</t>
  </si>
  <si>
    <t>每项1分（相同内容标准不重复计分）加权计分，第二名为0.8，以后名次按0.1递减。</t>
  </si>
  <si>
    <t>企业</t>
  </si>
  <si>
    <t>企业标准是指在国家标准平台上经企业自我申明的标准，需提供相关证明材料。每项0.5分（相同内容标准不重复计分）。</t>
  </si>
  <si>
    <t>标 准（最高12分）</t>
  </si>
  <si>
    <t>论文、论著及译著（最高
7分）</t>
  </si>
  <si>
    <t xml:space="preserve">论文SCI、EI、ISTP、ISR   中文核心期刊、中文科技核心期刊、中国科学引文数据库收录，论著、译著正式出版
</t>
  </si>
  <si>
    <t>论文每篇4分，论著、译著每册7分（相同内容文章不重复计分）。加权计分，第一名加权值为1.0,第二名减0.2,以后名次按0.1递减。</t>
  </si>
  <si>
    <t>其它正式刊物（国内外）、会议论文集（国家级学会、协会及分会）</t>
  </si>
  <si>
    <t>每篇1.5分（相同内容文章不重复计分）加权计分，第一名加权值为1.0,第二名减0.2,以后名次按0.1递减。</t>
  </si>
  <si>
    <t>论 文、论 著 及 译 著（最高7分）</t>
  </si>
  <si>
    <t>具有扎实的专业知识和专业技术。能从事大型机电设备成套系统及解决方案的设计、成套设备安装调试、机电工程设计、可行性研究、机电工程施工与管理、机电工程监理以及与之对应的标准制定的能力。</t>
  </si>
  <si>
    <t>由评审专家根据提供的评审材料判定打分</t>
  </si>
  <si>
    <t>熟悉机电设备成套系统及解决方案的设计、成套设备安装调试、机电工程设计、可行性研究、机电工程施工与管理、机电工程监理以及与之对应的标准制定的能力。</t>
  </si>
  <si>
    <t>能从事机电设备成套系统设计、成套设备安装调试、机电工程设计、可行性研究、机电工程施工与管理、机电工程监理以及与之对应的标准制定的能力。</t>
  </si>
  <si>
    <t>有从事大型机电设备成套系统及解决方案的设计、成套设备安装调试、机电工程设计、可行性研究、机电工程施工与管理、机电工程监理以及与之对应的标准制定的经历。</t>
  </si>
  <si>
    <t>有机电设备成套系统及解决方案的设计、成套设备安装调试、机电工程设计、可行性研究、机电工程施工与管理、机电工程监理以及与之对应的标准制定的经历。</t>
  </si>
  <si>
    <t>有从事机电设备成套系统设计、成套设备安装调试、机电工程设计、可行性研究、机电工程施工与管理、机电工程监理以及与之对应的标准制定的经历。</t>
  </si>
  <si>
    <t>主持完成2项以上大型机电设备成套系统及解决方案的设计、成套设备安装调试、机电工程设计、可行性研究、机电工程施工与管理、机电工程监理以及与之对应的标准制定的业绩，对行业和企业有重要影响，并获得显著的经济效益和社会效益。</t>
  </si>
  <si>
    <t>主持完成2项以上一般机电设备成套系统及解决方案的设计、成套设备安装调试、机电工程设计、可行性研究、机电工程施工与管理、机电工程监理以及与之对应的标准制定的业绩，并获得明显的经济效益和社会效益。</t>
  </si>
  <si>
    <t>参与完成机电设备成套系统设计、成套设备安装调试、机电工程设计、可行性研究、机电工程施工与管理、机电工程监理以及与之对应的标准制定的任务，并取得一定经济效益。</t>
  </si>
  <si>
    <r>
      <rPr>
        <b/>
        <sz val="9"/>
        <color rgb="FFFF0000"/>
        <rFont val="宋体"/>
        <family val="3"/>
        <charset val="134"/>
      </rPr>
      <t>总</t>
    </r>
    <r>
      <rPr>
        <b/>
        <sz val="6"/>
        <color rgb="FFFF0000"/>
        <rFont val="宋体"/>
        <family val="3"/>
        <charset val="134"/>
      </rPr>
      <t xml:space="preserve">  </t>
    </r>
    <r>
      <rPr>
        <b/>
        <sz val="9"/>
        <color rgb="FFFF0000"/>
        <rFont val="宋体"/>
        <family val="3"/>
        <charset val="134"/>
      </rPr>
      <t>分</t>
    </r>
  </si>
  <si>
    <t xml:space="preserve">          专家签字：                                              组长签字：</t>
  </si>
  <si>
    <t>奖励与成果（最高30分）</t>
    <phoneticPr fontId="18" type="noConversion"/>
  </si>
  <si>
    <t>科技奖项（最高30分）</t>
    <phoneticPr fontId="18" type="noConversion"/>
  </si>
  <si>
    <t>每项1.5分（相同内容标准不重复计分）。</t>
    <phoneticPr fontId="18" type="noConversion"/>
  </si>
  <si>
    <t>每项2分（相同内容标准不重复计分）。</t>
    <phoneticPr fontId="18" type="noConversion"/>
  </si>
  <si>
    <t>10～15</t>
    <phoneticPr fontId="18" type="noConversion"/>
  </si>
  <si>
    <t>6～10</t>
    <phoneticPr fontId="18" type="noConversion"/>
  </si>
  <si>
    <t>1～6</t>
    <phoneticPr fontId="18" type="noConversion"/>
  </si>
  <si>
    <t xml:space="preserve"> 专业（技术）水平（最高15分）</t>
    <phoneticPr fontId="18" type="noConversion"/>
  </si>
  <si>
    <t>专业技术工作经历（最高15分）</t>
    <phoneticPr fontId="18" type="noConversion"/>
  </si>
  <si>
    <t>专业技术工作业绩（最高15分）</t>
    <phoneticPr fontId="18" type="noConversion"/>
  </si>
  <si>
    <t>工 作 业 绩 小 计（最高45分）</t>
    <phoneticPr fontId="18" type="noConversion"/>
  </si>
  <si>
    <t xml:space="preserve"> 奖 励 与 成 果 小 计（最高30分）</t>
    <phoneticPr fontId="18" type="noConversion"/>
  </si>
  <si>
    <t>系统佐证目录</t>
    <phoneticPr fontId="18" type="noConversion"/>
  </si>
  <si>
    <t xml:space="preserve">                    工作业绩（最高45分）                </t>
    <phoneticPr fontId="18" type="noConversion"/>
  </si>
  <si>
    <t xml:space="preserve"> 姓名：            单位：                                市、省直单位：  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</si>
</sst>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等线"/>
      <charset val="134"/>
    </font>
    <font>
      <sz val="11"/>
      <color rgb="FFFF0000"/>
      <name val="等线"/>
      <family val="3"/>
      <charset val="134"/>
    </font>
    <font>
      <b/>
      <sz val="18"/>
      <color indexed="8"/>
      <name val="等线"/>
      <family val="3"/>
      <charset val="134"/>
    </font>
    <font>
      <b/>
      <sz val="16"/>
      <color indexed="8"/>
      <name val="等线"/>
      <family val="3"/>
      <charset val="134"/>
    </font>
    <font>
      <b/>
      <sz val="10"/>
      <color indexed="8"/>
      <name val="黑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6"/>
      <color rgb="FFFF0000"/>
      <name val="宋体"/>
      <family val="3"/>
      <charset val="134"/>
    </font>
    <font>
      <sz val="9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</xf>
    <xf numFmtId="49" fontId="12" fillId="0" borderId="4" xfId="0" applyNumberFormat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 wrapText="1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 wrapText="1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wrapText="1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</xf>
    <xf numFmtId="0" fontId="16" fillId="0" borderId="0" xfId="0" applyFont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textRotation="255" wrapText="1"/>
      <protection locked="0"/>
    </xf>
    <xf numFmtId="0" fontId="6" fillId="0" borderId="13" xfId="0" applyFont="1" applyBorder="1" applyAlignment="1" applyProtection="1">
      <alignment horizontal="center" vertical="center" textRotation="255" wrapText="1"/>
      <protection locked="0"/>
    </xf>
    <xf numFmtId="0" fontId="6" fillId="0" borderId="9" xfId="0" applyFont="1" applyBorder="1" applyAlignment="1" applyProtection="1">
      <alignment horizontal="center" vertical="top" textRotation="255" wrapText="1"/>
      <protection locked="0"/>
    </xf>
    <xf numFmtId="0" fontId="6" fillId="0" borderId="10" xfId="0" applyFont="1" applyBorder="1" applyAlignment="1" applyProtection="1">
      <alignment horizontal="center" vertical="top" textRotation="255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horizontal="center" vertical="center" textRotation="255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6" fillId="0" borderId="3" xfId="0" applyFont="1" applyFill="1" applyBorder="1" applyAlignment="1" applyProtection="1">
      <alignment horizontal="center" wrapText="1"/>
      <protection locked="0"/>
    </xf>
    <xf numFmtId="0" fontId="6" fillId="0" borderId="14" xfId="0" applyFont="1" applyFill="1" applyBorder="1" applyAlignment="1" applyProtection="1">
      <alignment horizont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textRotation="255" wrapText="1"/>
      <protection locked="0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49" fontId="13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textRotation="255" wrapText="1"/>
      <protection locked="0"/>
    </xf>
    <xf numFmtId="0" fontId="6" fillId="3" borderId="10" xfId="0" applyFont="1" applyFill="1" applyBorder="1" applyAlignment="1" applyProtection="1">
      <alignment horizontal="center" vertical="center" textRotation="255" wrapText="1"/>
      <protection locked="0"/>
    </xf>
    <xf numFmtId="0" fontId="6" fillId="3" borderId="13" xfId="0" applyFont="1" applyFill="1" applyBorder="1" applyAlignment="1" applyProtection="1">
      <alignment horizontal="center" vertical="center" textRotation="255" wrapText="1"/>
      <protection locked="0"/>
    </xf>
    <xf numFmtId="0" fontId="6" fillId="0" borderId="13" xfId="0" applyFont="1" applyBorder="1" applyAlignment="1" applyProtection="1">
      <alignment horizontal="center" vertical="top" textRotation="255" wrapText="1"/>
      <protection locked="0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3"/>
  <sheetViews>
    <sheetView tabSelected="1" workbookViewId="0">
      <selection activeCell="Q16" sqref="Q16"/>
    </sheetView>
  </sheetViews>
  <sheetFormatPr defaultColWidth="9" defaultRowHeight="14.25"/>
  <cols>
    <col min="1" max="1" width="5.75" style="3" customWidth="1"/>
    <col min="2" max="2" width="6" style="3" customWidth="1"/>
    <col min="3" max="4" width="5.5" style="3" customWidth="1"/>
    <col min="5" max="5" width="13.625" style="3" customWidth="1"/>
    <col min="6" max="6" width="5.125" style="3" customWidth="1"/>
    <col min="7" max="7" width="18.5" style="3" customWidth="1"/>
    <col min="8" max="8" width="7.75" style="3" customWidth="1"/>
    <col min="9" max="11" width="6.125" style="3" customWidth="1"/>
    <col min="12" max="12" width="9.125" style="3" customWidth="1"/>
    <col min="13" max="16384" width="9" style="3"/>
  </cols>
  <sheetData>
    <row r="1" spans="1:12" ht="45" customHeight="1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s="1" customFormat="1" ht="28.5" customHeight="1">
      <c r="A2" s="98" t="s">
        <v>128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12" ht="15.95" customHeight="1">
      <c r="A3" s="38" t="s">
        <v>1</v>
      </c>
      <c r="B3" s="38" t="s">
        <v>2</v>
      </c>
      <c r="C3" s="38" t="s">
        <v>3</v>
      </c>
      <c r="D3" s="38"/>
      <c r="E3" s="38" t="s">
        <v>4</v>
      </c>
      <c r="F3" s="38" t="s">
        <v>5</v>
      </c>
      <c r="G3" s="59" t="s">
        <v>6</v>
      </c>
      <c r="H3" s="60"/>
      <c r="I3" s="34" t="s">
        <v>7</v>
      </c>
      <c r="J3" s="38" t="s">
        <v>8</v>
      </c>
      <c r="K3" s="38" t="s">
        <v>9</v>
      </c>
      <c r="L3" s="38" t="s">
        <v>126</v>
      </c>
    </row>
    <row r="4" spans="1:12" ht="15.95" customHeight="1">
      <c r="A4" s="38"/>
      <c r="B4" s="38"/>
      <c r="C4" s="38"/>
      <c r="D4" s="38"/>
      <c r="E4" s="38"/>
      <c r="F4" s="38"/>
      <c r="G4" s="61"/>
      <c r="H4" s="62"/>
      <c r="I4" s="35"/>
      <c r="J4" s="38"/>
      <c r="K4" s="38"/>
      <c r="L4" s="38"/>
    </row>
    <row r="5" spans="1:12" ht="21" customHeight="1">
      <c r="A5" s="51" t="s">
        <v>10</v>
      </c>
      <c r="B5" s="45" t="s">
        <v>11</v>
      </c>
      <c r="C5" s="45" t="s">
        <v>12</v>
      </c>
      <c r="D5" s="45"/>
      <c r="E5" s="4" t="s">
        <v>13</v>
      </c>
      <c r="F5" s="5">
        <v>10</v>
      </c>
      <c r="G5" s="64" t="s">
        <v>14</v>
      </c>
      <c r="H5" s="65"/>
      <c r="I5" s="12"/>
      <c r="J5" s="12"/>
      <c r="K5" s="12"/>
      <c r="L5" s="13"/>
    </row>
    <row r="6" spans="1:12" ht="33.75" customHeight="1">
      <c r="A6" s="41"/>
      <c r="B6" s="45"/>
      <c r="C6" s="45"/>
      <c r="D6" s="45"/>
      <c r="E6" s="4" t="s">
        <v>15</v>
      </c>
      <c r="F6" s="4">
        <v>8</v>
      </c>
      <c r="G6" s="66"/>
      <c r="H6" s="67"/>
      <c r="I6" s="12"/>
      <c r="J6" s="12"/>
      <c r="K6" s="12"/>
      <c r="L6" s="13"/>
    </row>
    <row r="7" spans="1:12" ht="37.5" customHeight="1">
      <c r="A7" s="41"/>
      <c r="B7" s="45"/>
      <c r="C7" s="45"/>
      <c r="D7" s="45"/>
      <c r="E7" s="4" t="s">
        <v>16</v>
      </c>
      <c r="F7" s="5">
        <v>6</v>
      </c>
      <c r="G7" s="66"/>
      <c r="H7" s="67"/>
      <c r="I7" s="12"/>
      <c r="J7" s="12"/>
      <c r="K7" s="12"/>
      <c r="L7" s="13"/>
    </row>
    <row r="8" spans="1:12" ht="21" customHeight="1">
      <c r="A8" s="41"/>
      <c r="B8" s="45"/>
      <c r="C8" s="45"/>
      <c r="D8" s="45"/>
      <c r="E8" s="4" t="s">
        <v>17</v>
      </c>
      <c r="F8" s="4">
        <v>4</v>
      </c>
      <c r="G8" s="66"/>
      <c r="H8" s="67"/>
      <c r="I8" s="12"/>
      <c r="J8" s="12"/>
      <c r="K8" s="12"/>
      <c r="L8" s="13"/>
    </row>
    <row r="9" spans="1:12" ht="21" customHeight="1">
      <c r="A9" s="41"/>
      <c r="B9" s="45"/>
      <c r="C9" s="45" t="s">
        <v>18</v>
      </c>
      <c r="D9" s="45"/>
      <c r="E9" s="4" t="s">
        <v>19</v>
      </c>
      <c r="F9" s="5">
        <v>3</v>
      </c>
      <c r="G9" s="66"/>
      <c r="H9" s="67"/>
      <c r="I9" s="12"/>
      <c r="J9" s="12"/>
      <c r="K9" s="12"/>
      <c r="L9" s="13"/>
    </row>
    <row r="10" spans="1:12" ht="21" customHeight="1">
      <c r="A10" s="41"/>
      <c r="B10" s="45"/>
      <c r="C10" s="45"/>
      <c r="D10" s="45"/>
      <c r="E10" s="4" t="s">
        <v>20</v>
      </c>
      <c r="F10" s="4">
        <v>2</v>
      </c>
      <c r="G10" s="66"/>
      <c r="H10" s="67"/>
      <c r="I10" s="12"/>
      <c r="J10" s="12"/>
      <c r="K10" s="12"/>
      <c r="L10" s="13"/>
    </row>
    <row r="11" spans="1:12" ht="21" customHeight="1">
      <c r="A11" s="42"/>
      <c r="B11" s="45"/>
      <c r="C11" s="45"/>
      <c r="D11" s="45"/>
      <c r="E11" s="4" t="s">
        <v>21</v>
      </c>
      <c r="F11" s="5">
        <v>1</v>
      </c>
      <c r="G11" s="68"/>
      <c r="H11" s="69"/>
      <c r="I11" s="12"/>
      <c r="J11" s="12"/>
      <c r="K11" s="12"/>
      <c r="L11" s="13"/>
    </row>
    <row r="12" spans="1:12" s="2" customFormat="1" ht="22.5" customHeight="1">
      <c r="A12" s="52" t="s">
        <v>22</v>
      </c>
      <c r="B12" s="101"/>
      <c r="C12" s="101"/>
      <c r="D12" s="101"/>
      <c r="E12" s="101"/>
      <c r="F12" s="101"/>
      <c r="G12" s="101"/>
      <c r="H12" s="102"/>
      <c r="I12" s="14">
        <f>IF(MAX(I5:I11)&gt;=10,10,MAX(I5:I11))</f>
        <v>0</v>
      </c>
      <c r="J12" s="14">
        <f>IF(MAX(J5:J11)&gt;=10,10,MAX(J5:J11))</f>
        <v>0</v>
      </c>
      <c r="K12" s="14">
        <f>IF(MAX(K5:K11)&gt;=10,10,MAX(K5:K11))</f>
        <v>0</v>
      </c>
      <c r="L12" s="15"/>
    </row>
    <row r="13" spans="1:12" ht="22.5" customHeight="1">
      <c r="A13" s="51" t="s">
        <v>23</v>
      </c>
      <c r="B13" s="45" t="s">
        <v>24</v>
      </c>
      <c r="C13" s="63" t="s">
        <v>25</v>
      </c>
      <c r="D13" s="63"/>
      <c r="E13" s="4" t="s">
        <v>26</v>
      </c>
      <c r="F13" s="5">
        <v>4</v>
      </c>
      <c r="G13" s="64" t="s">
        <v>14</v>
      </c>
      <c r="H13" s="65"/>
      <c r="I13" s="16"/>
      <c r="J13" s="12"/>
      <c r="K13" s="12"/>
      <c r="L13" s="17"/>
    </row>
    <row r="14" spans="1:12" ht="22.5" customHeight="1">
      <c r="A14" s="41"/>
      <c r="B14" s="45"/>
      <c r="C14" s="63"/>
      <c r="D14" s="63"/>
      <c r="E14" s="4" t="s">
        <v>27</v>
      </c>
      <c r="F14" s="4">
        <v>3</v>
      </c>
      <c r="G14" s="66"/>
      <c r="H14" s="67"/>
      <c r="I14" s="16"/>
      <c r="J14" s="12"/>
      <c r="K14" s="12"/>
      <c r="L14" s="17"/>
    </row>
    <row r="15" spans="1:12" ht="22.5" customHeight="1">
      <c r="A15" s="41"/>
      <c r="B15" s="45"/>
      <c r="C15" s="63" t="s">
        <v>28</v>
      </c>
      <c r="D15" s="63"/>
      <c r="E15" s="4" t="s">
        <v>26</v>
      </c>
      <c r="F15" s="5">
        <v>3</v>
      </c>
      <c r="G15" s="66"/>
      <c r="H15" s="67"/>
      <c r="I15" s="16"/>
      <c r="J15" s="12"/>
      <c r="K15" s="12"/>
      <c r="L15" s="17"/>
    </row>
    <row r="16" spans="1:12" ht="22.5" customHeight="1">
      <c r="A16" s="41"/>
      <c r="B16" s="45"/>
      <c r="C16" s="63"/>
      <c r="D16" s="63"/>
      <c r="E16" s="4" t="s">
        <v>27</v>
      </c>
      <c r="F16" s="4">
        <v>2</v>
      </c>
      <c r="G16" s="68"/>
      <c r="H16" s="69"/>
      <c r="I16" s="16"/>
      <c r="J16" s="12"/>
      <c r="K16" s="12"/>
      <c r="L16" s="17"/>
    </row>
    <row r="17" spans="1:12" s="2" customFormat="1" ht="22.5" customHeight="1">
      <c r="A17" s="108"/>
      <c r="B17" s="103" t="s">
        <v>29</v>
      </c>
      <c r="C17" s="103"/>
      <c r="D17" s="103"/>
      <c r="E17" s="103"/>
      <c r="F17" s="103"/>
      <c r="G17" s="103"/>
      <c r="H17" s="103"/>
      <c r="I17" s="18">
        <f>IF(MAX(I13:I16)&gt;=4,4,MAX(I13:I16))</f>
        <v>0</v>
      </c>
      <c r="J17" s="18">
        <f t="shared" ref="J17:K17" si="0">IF(MAX(J13:J16)&gt;=4,4,MAX(J13:J16))</f>
        <v>0</v>
      </c>
      <c r="K17" s="18">
        <f t="shared" si="0"/>
        <v>0</v>
      </c>
      <c r="L17" s="19"/>
    </row>
    <row r="18" spans="1:12" ht="33.75" customHeight="1">
      <c r="A18" s="41"/>
      <c r="B18" s="46" t="s">
        <v>30</v>
      </c>
      <c r="C18" s="111" t="s">
        <v>31</v>
      </c>
      <c r="D18" s="65"/>
      <c r="E18" s="4" t="s">
        <v>32</v>
      </c>
      <c r="F18" s="4">
        <v>8</v>
      </c>
      <c r="G18" s="104" t="s">
        <v>33</v>
      </c>
      <c r="H18" s="105"/>
      <c r="I18" s="16"/>
      <c r="J18" s="12"/>
      <c r="K18" s="12"/>
      <c r="L18" s="17"/>
    </row>
    <row r="19" spans="1:12" ht="33.75" customHeight="1">
      <c r="A19" s="41"/>
      <c r="B19" s="47"/>
      <c r="C19" s="112"/>
      <c r="D19" s="67"/>
      <c r="E19" s="6" t="s">
        <v>34</v>
      </c>
      <c r="F19" s="6">
        <v>4</v>
      </c>
      <c r="G19" s="64" t="s">
        <v>33</v>
      </c>
      <c r="H19" s="65"/>
      <c r="I19" s="16"/>
      <c r="J19" s="12"/>
      <c r="K19" s="12"/>
      <c r="L19" s="17"/>
    </row>
    <row r="20" spans="1:12" ht="22.5" customHeight="1">
      <c r="A20" s="41"/>
      <c r="B20" s="47"/>
      <c r="C20" s="113"/>
      <c r="D20" s="69"/>
      <c r="E20" s="52" t="s">
        <v>35</v>
      </c>
      <c r="F20" s="106"/>
      <c r="G20" s="106"/>
      <c r="H20" s="107"/>
      <c r="I20" s="20">
        <f>IF(SUM(I18:I19)&gt;=8,8,SUM(I18:I19))</f>
        <v>0</v>
      </c>
      <c r="J20" s="20">
        <f t="shared" ref="J20:K20" si="1">IF(SUM(J18:J19)&gt;=8,8,SUM(J18:J19))</f>
        <v>0</v>
      </c>
      <c r="K20" s="20">
        <f t="shared" si="1"/>
        <v>0</v>
      </c>
      <c r="L20" s="17"/>
    </row>
    <row r="21" spans="1:12" ht="75.75" customHeight="1">
      <c r="A21" s="41"/>
      <c r="B21" s="47"/>
      <c r="C21" s="105" t="s">
        <v>36</v>
      </c>
      <c r="D21" s="45" t="s">
        <v>37</v>
      </c>
      <c r="E21" s="7" t="s">
        <v>38</v>
      </c>
      <c r="F21" s="7">
        <v>5</v>
      </c>
      <c r="G21" s="8" t="s">
        <v>39</v>
      </c>
      <c r="H21" s="114" t="s">
        <v>14</v>
      </c>
      <c r="I21" s="16"/>
      <c r="J21" s="12"/>
      <c r="K21" s="12"/>
      <c r="L21" s="17"/>
    </row>
    <row r="22" spans="1:12" ht="54.95" customHeight="1">
      <c r="A22" s="41"/>
      <c r="B22" s="47"/>
      <c r="C22" s="105"/>
      <c r="D22" s="45"/>
      <c r="E22" s="4" t="s">
        <v>40</v>
      </c>
      <c r="F22" s="4">
        <v>4</v>
      </c>
      <c r="G22" s="9" t="s">
        <v>41</v>
      </c>
      <c r="H22" s="115"/>
      <c r="I22" s="16"/>
      <c r="J22" s="12"/>
      <c r="K22" s="12"/>
      <c r="L22" s="17"/>
    </row>
    <row r="23" spans="1:12" ht="72.75" customHeight="1">
      <c r="A23" s="41"/>
      <c r="B23" s="47"/>
      <c r="C23" s="105"/>
      <c r="D23" s="45" t="s">
        <v>42</v>
      </c>
      <c r="E23" s="4" t="s">
        <v>38</v>
      </c>
      <c r="F23" s="4">
        <v>4</v>
      </c>
      <c r="G23" s="9" t="s">
        <v>43</v>
      </c>
      <c r="H23" s="115"/>
      <c r="I23" s="16"/>
      <c r="J23" s="12"/>
      <c r="K23" s="12"/>
      <c r="L23" s="17"/>
    </row>
    <row r="24" spans="1:12" ht="45.75" customHeight="1">
      <c r="A24" s="41"/>
      <c r="B24" s="47"/>
      <c r="C24" s="105"/>
      <c r="D24" s="45"/>
      <c r="E24" s="4" t="s">
        <v>40</v>
      </c>
      <c r="F24" s="4">
        <v>3</v>
      </c>
      <c r="G24" s="9" t="s">
        <v>44</v>
      </c>
      <c r="H24" s="115"/>
      <c r="I24" s="16"/>
      <c r="J24" s="12"/>
      <c r="K24" s="12"/>
      <c r="L24" s="17"/>
    </row>
    <row r="25" spans="1:12" ht="82.5" customHeight="1">
      <c r="A25" s="41"/>
      <c r="B25" s="47"/>
      <c r="C25" s="65"/>
      <c r="D25" s="6" t="s">
        <v>45</v>
      </c>
      <c r="E25" s="6"/>
      <c r="F25" s="6">
        <v>3</v>
      </c>
      <c r="G25" s="10" t="s">
        <v>46</v>
      </c>
      <c r="H25" s="116"/>
      <c r="I25" s="16"/>
      <c r="J25" s="12"/>
      <c r="K25" s="12"/>
      <c r="L25" s="17"/>
    </row>
    <row r="26" spans="1:12" ht="24" customHeight="1">
      <c r="A26" s="41"/>
      <c r="B26" s="48"/>
      <c r="C26" s="52" t="s">
        <v>47</v>
      </c>
      <c r="D26" s="53"/>
      <c r="E26" s="53"/>
      <c r="F26" s="53"/>
      <c r="G26" s="89"/>
      <c r="H26" s="54"/>
      <c r="I26" s="18">
        <f>IF(MAX(I21:I25)&gt;=5,5,MAX(I21:I25))</f>
        <v>0</v>
      </c>
      <c r="J26" s="18">
        <f>IF(MAX(J21:J25)&gt;=5,5,MAX(J21:J25))</f>
        <v>0</v>
      </c>
      <c r="K26" s="18">
        <f>IF(MAX(K21:K25)&gt;=5,5,MAX(K21:K25))</f>
        <v>0</v>
      </c>
      <c r="L26" s="21"/>
    </row>
    <row r="27" spans="1:12" s="2" customFormat="1" ht="22.5" customHeight="1">
      <c r="A27" s="108"/>
      <c r="B27" s="52" t="s">
        <v>48</v>
      </c>
      <c r="C27" s="93"/>
      <c r="D27" s="93"/>
      <c r="E27" s="93"/>
      <c r="F27" s="93"/>
      <c r="G27" s="93"/>
      <c r="H27" s="94"/>
      <c r="I27" s="22">
        <f>IF(SUM(I20,I26)&gt;=8,8,SUM(I20,I26))</f>
        <v>0</v>
      </c>
      <c r="J27" s="22">
        <f>IF(SUM(J20,J26)&gt;=8,8,SUM(J20,J26))</f>
        <v>0</v>
      </c>
      <c r="K27" s="22">
        <f>IF(SUM(K20,K26)&gt;=8,8,SUM(K20,K26))</f>
        <v>0</v>
      </c>
      <c r="L27" s="23"/>
    </row>
    <row r="28" spans="1:12" ht="30" customHeight="1">
      <c r="A28" s="41"/>
      <c r="B28" s="45" t="s">
        <v>49</v>
      </c>
      <c r="C28" s="45" t="s">
        <v>50</v>
      </c>
      <c r="D28" s="45"/>
      <c r="E28" s="45" t="s">
        <v>51</v>
      </c>
      <c r="F28" s="45">
        <v>3</v>
      </c>
      <c r="G28" s="55" t="s">
        <v>52</v>
      </c>
      <c r="H28" s="56"/>
      <c r="I28" s="36"/>
      <c r="J28" s="39"/>
      <c r="K28" s="39"/>
      <c r="L28" s="109"/>
    </row>
    <row r="29" spans="1:12" ht="39" customHeight="1">
      <c r="A29" s="42"/>
      <c r="B29" s="45"/>
      <c r="C29" s="45"/>
      <c r="D29" s="45"/>
      <c r="E29" s="45"/>
      <c r="F29" s="45"/>
      <c r="G29" s="57"/>
      <c r="H29" s="58"/>
      <c r="I29" s="37"/>
      <c r="J29" s="40"/>
      <c r="K29" s="40"/>
      <c r="L29" s="110"/>
    </row>
    <row r="30" spans="1:12" s="2" customFormat="1" ht="28.5" customHeight="1">
      <c r="A30" s="92" t="s">
        <v>53</v>
      </c>
      <c r="B30" s="93"/>
      <c r="C30" s="93"/>
      <c r="D30" s="93"/>
      <c r="E30" s="93"/>
      <c r="F30" s="93"/>
      <c r="G30" s="93"/>
      <c r="H30" s="94"/>
      <c r="I30" s="24">
        <f>IF(SUM(I17,I27,I28)&gt;=15,15,SUM(I17,I27,I28))</f>
        <v>0</v>
      </c>
      <c r="J30" s="24">
        <f>IF(SUM(J17,J27,J28)&gt;=15,15,SUM(J17,J27,J28))</f>
        <v>0</v>
      </c>
      <c r="K30" s="24">
        <f>IF(SUM(K17,K27,K28)&gt;=15,15,SUM(K17,K27,K28))</f>
        <v>0</v>
      </c>
      <c r="L30" s="25"/>
    </row>
    <row r="31" spans="1:12" ht="42" customHeight="1">
      <c r="A31" s="51" t="s">
        <v>114</v>
      </c>
      <c r="B31" s="45" t="s">
        <v>115</v>
      </c>
      <c r="C31" s="45" t="s">
        <v>13</v>
      </c>
      <c r="D31" s="46" t="s">
        <v>54</v>
      </c>
      <c r="E31" s="4" t="s">
        <v>55</v>
      </c>
      <c r="F31" s="4"/>
      <c r="G31" s="79" t="s">
        <v>56</v>
      </c>
      <c r="H31" s="80"/>
      <c r="I31" s="16"/>
      <c r="J31" s="12"/>
      <c r="K31" s="12"/>
      <c r="L31" s="17"/>
    </row>
    <row r="32" spans="1:12" ht="61.5" customHeight="1">
      <c r="A32" s="41"/>
      <c r="B32" s="45"/>
      <c r="C32" s="45"/>
      <c r="D32" s="48"/>
      <c r="E32" s="4" t="s">
        <v>57</v>
      </c>
      <c r="F32" s="4">
        <v>30</v>
      </c>
      <c r="G32" s="79" t="s">
        <v>58</v>
      </c>
      <c r="H32" s="80"/>
      <c r="I32" s="16"/>
      <c r="J32" s="12"/>
      <c r="K32" s="12"/>
      <c r="L32" s="17"/>
    </row>
    <row r="33" spans="1:12" ht="45" customHeight="1">
      <c r="A33" s="41"/>
      <c r="B33" s="45"/>
      <c r="C33" s="45"/>
      <c r="D33" s="45" t="s">
        <v>59</v>
      </c>
      <c r="E33" s="4" t="s">
        <v>55</v>
      </c>
      <c r="F33" s="4"/>
      <c r="G33" s="79" t="s">
        <v>56</v>
      </c>
      <c r="H33" s="80"/>
      <c r="I33" s="16"/>
      <c r="J33" s="12"/>
      <c r="K33" s="12"/>
      <c r="L33" s="17"/>
    </row>
    <row r="34" spans="1:12" ht="57.75" customHeight="1">
      <c r="A34" s="41"/>
      <c r="B34" s="45"/>
      <c r="C34" s="45"/>
      <c r="D34" s="45"/>
      <c r="E34" s="4" t="s">
        <v>57</v>
      </c>
      <c r="F34" s="4">
        <v>30</v>
      </c>
      <c r="G34" s="79" t="s">
        <v>58</v>
      </c>
      <c r="H34" s="80"/>
      <c r="I34" s="16"/>
      <c r="J34" s="12"/>
      <c r="K34" s="12"/>
      <c r="L34" s="17"/>
    </row>
    <row r="35" spans="1:12" ht="40.5" customHeight="1">
      <c r="A35" s="41"/>
      <c r="B35" s="45"/>
      <c r="C35" s="45" t="s">
        <v>60</v>
      </c>
      <c r="D35" s="45" t="s">
        <v>54</v>
      </c>
      <c r="E35" s="4" t="s">
        <v>55</v>
      </c>
      <c r="F35" s="5"/>
      <c r="G35" s="79" t="s">
        <v>56</v>
      </c>
      <c r="H35" s="80"/>
      <c r="I35" s="16"/>
      <c r="J35" s="12"/>
      <c r="K35" s="12"/>
      <c r="L35" s="17"/>
    </row>
    <row r="36" spans="1:12" ht="57" customHeight="1">
      <c r="A36" s="41"/>
      <c r="B36" s="45"/>
      <c r="C36" s="45"/>
      <c r="D36" s="95"/>
      <c r="E36" s="4" t="s">
        <v>57</v>
      </c>
      <c r="F36" s="5">
        <v>30</v>
      </c>
      <c r="G36" s="79" t="s">
        <v>58</v>
      </c>
      <c r="H36" s="80"/>
      <c r="I36" s="16"/>
      <c r="J36" s="12"/>
      <c r="K36" s="12"/>
      <c r="L36" s="17"/>
    </row>
    <row r="37" spans="1:12" ht="54.75" customHeight="1">
      <c r="A37" s="41"/>
      <c r="B37" s="45"/>
      <c r="C37" s="45"/>
      <c r="D37" s="63" t="s">
        <v>59</v>
      </c>
      <c r="E37" s="63"/>
      <c r="F37" s="5">
        <v>30</v>
      </c>
      <c r="G37" s="79" t="s">
        <v>61</v>
      </c>
      <c r="H37" s="80"/>
      <c r="I37" s="16"/>
      <c r="J37" s="12"/>
      <c r="K37" s="12"/>
      <c r="L37" s="17"/>
    </row>
    <row r="38" spans="1:12" ht="47.25" customHeight="1">
      <c r="A38" s="41"/>
      <c r="B38" s="45"/>
      <c r="C38" s="45"/>
      <c r="D38" s="63" t="s">
        <v>62</v>
      </c>
      <c r="E38" s="63"/>
      <c r="F38" s="5">
        <v>24</v>
      </c>
      <c r="G38" s="79" t="s">
        <v>63</v>
      </c>
      <c r="H38" s="80"/>
      <c r="I38" s="16"/>
      <c r="J38" s="12"/>
      <c r="K38" s="12"/>
      <c r="L38" s="17"/>
    </row>
    <row r="39" spans="1:12" ht="48.75" customHeight="1">
      <c r="A39" s="41"/>
      <c r="B39" s="45"/>
      <c r="C39" s="45" t="s">
        <v>64</v>
      </c>
      <c r="D39" s="45"/>
      <c r="E39" s="5" t="s">
        <v>54</v>
      </c>
      <c r="F39" s="4">
        <v>21</v>
      </c>
      <c r="G39" s="79" t="s">
        <v>65</v>
      </c>
      <c r="H39" s="80"/>
      <c r="I39" s="16"/>
      <c r="J39" s="12"/>
      <c r="K39" s="12"/>
      <c r="L39" s="17"/>
    </row>
    <row r="40" spans="1:12" ht="48.75" customHeight="1">
      <c r="A40" s="41"/>
      <c r="B40" s="45"/>
      <c r="C40" s="45"/>
      <c r="D40" s="45"/>
      <c r="E40" s="5" t="s">
        <v>59</v>
      </c>
      <c r="F40" s="5">
        <v>18</v>
      </c>
      <c r="G40" s="79" t="s">
        <v>66</v>
      </c>
      <c r="H40" s="80"/>
      <c r="I40" s="16"/>
      <c r="J40" s="12"/>
      <c r="K40" s="12"/>
      <c r="L40" s="17"/>
    </row>
    <row r="41" spans="1:12" ht="48.75" customHeight="1">
      <c r="A41" s="41"/>
      <c r="B41" s="45"/>
      <c r="C41" s="45"/>
      <c r="D41" s="45"/>
      <c r="E41" s="5" t="s">
        <v>67</v>
      </c>
      <c r="F41" s="5">
        <v>15</v>
      </c>
      <c r="G41" s="79" t="s">
        <v>68</v>
      </c>
      <c r="H41" s="80"/>
      <c r="I41" s="16"/>
      <c r="J41" s="12"/>
      <c r="K41" s="12"/>
      <c r="L41" s="17"/>
    </row>
    <row r="42" spans="1:12" s="2" customFormat="1" ht="22.5" customHeight="1">
      <c r="A42" s="41"/>
      <c r="B42" s="52" t="s">
        <v>69</v>
      </c>
      <c r="C42" s="53"/>
      <c r="D42" s="53"/>
      <c r="E42" s="53"/>
      <c r="F42" s="53"/>
      <c r="G42" s="53"/>
      <c r="H42" s="54"/>
      <c r="I42" s="24">
        <f>IF(SUM(I31:I41)&gt;=30,30,SUM(I31:I41))</f>
        <v>0</v>
      </c>
      <c r="J42" s="24">
        <f t="shared" ref="J42:K42" si="2">IF(SUM(J31:J41)&gt;=30,30,SUM(J31:J41))</f>
        <v>0</v>
      </c>
      <c r="K42" s="24">
        <f t="shared" si="2"/>
        <v>0</v>
      </c>
      <c r="L42" s="25"/>
    </row>
    <row r="43" spans="1:12" ht="48.75" customHeight="1">
      <c r="A43" s="41"/>
      <c r="B43" s="45" t="s">
        <v>70</v>
      </c>
      <c r="C43" s="45" t="s">
        <v>71</v>
      </c>
      <c r="D43" s="45"/>
      <c r="E43" s="4" t="s">
        <v>72</v>
      </c>
      <c r="F43" s="4">
        <v>8</v>
      </c>
      <c r="G43" s="79" t="s">
        <v>73</v>
      </c>
      <c r="H43" s="80"/>
      <c r="I43" s="16"/>
      <c r="J43" s="12"/>
      <c r="K43" s="12"/>
      <c r="L43" s="17"/>
    </row>
    <row r="44" spans="1:12" ht="74.25" customHeight="1">
      <c r="A44" s="41"/>
      <c r="B44" s="45"/>
      <c r="C44" s="45"/>
      <c r="D44" s="45"/>
      <c r="E44" s="4" t="s">
        <v>74</v>
      </c>
      <c r="F44" s="4">
        <v>6</v>
      </c>
      <c r="G44" s="79" t="s">
        <v>75</v>
      </c>
      <c r="H44" s="80"/>
      <c r="I44" s="16"/>
      <c r="J44" s="12"/>
      <c r="K44" s="12"/>
      <c r="L44" s="17"/>
    </row>
    <row r="45" spans="1:12" ht="48" customHeight="1">
      <c r="A45" s="41"/>
      <c r="B45" s="45"/>
      <c r="C45" s="45" t="s">
        <v>76</v>
      </c>
      <c r="D45" s="45"/>
      <c r="E45" s="4" t="s">
        <v>72</v>
      </c>
      <c r="F45" s="4">
        <v>4</v>
      </c>
      <c r="G45" s="79" t="s">
        <v>77</v>
      </c>
      <c r="H45" s="80"/>
      <c r="I45" s="16"/>
      <c r="J45" s="12"/>
      <c r="K45" s="12"/>
      <c r="L45" s="17"/>
    </row>
    <row r="46" spans="1:12" ht="71.25" customHeight="1">
      <c r="A46" s="41"/>
      <c r="B46" s="45"/>
      <c r="C46" s="45"/>
      <c r="D46" s="45"/>
      <c r="E46" s="4" t="s">
        <v>74</v>
      </c>
      <c r="F46" s="4">
        <v>2</v>
      </c>
      <c r="G46" s="79" t="s">
        <v>78</v>
      </c>
      <c r="H46" s="80"/>
      <c r="I46" s="16"/>
      <c r="J46" s="12"/>
      <c r="K46" s="12"/>
      <c r="L46" s="17"/>
    </row>
    <row r="47" spans="1:12" ht="60.75" customHeight="1">
      <c r="A47" s="41"/>
      <c r="B47" s="45"/>
      <c r="C47" s="45" t="s">
        <v>79</v>
      </c>
      <c r="D47" s="45"/>
      <c r="E47" s="4" t="s">
        <v>80</v>
      </c>
      <c r="F47" s="4">
        <v>4</v>
      </c>
      <c r="G47" s="79" t="s">
        <v>81</v>
      </c>
      <c r="H47" s="80"/>
      <c r="I47" s="16"/>
      <c r="J47" s="12"/>
      <c r="K47" s="12"/>
      <c r="L47" s="17"/>
    </row>
    <row r="48" spans="1:12" s="2" customFormat="1" ht="22.5" customHeight="1">
      <c r="A48" s="41"/>
      <c r="B48" s="52" t="s">
        <v>82</v>
      </c>
      <c r="C48" s="53"/>
      <c r="D48" s="53"/>
      <c r="E48" s="53"/>
      <c r="F48" s="53"/>
      <c r="G48" s="53"/>
      <c r="H48" s="54"/>
      <c r="I48" s="24">
        <f>IF(SUM(I43:I47)&gt;=12,12,SUM(I43:I47))</f>
        <v>0</v>
      </c>
      <c r="J48" s="24">
        <f>IF(SUM(J43:J47)&gt;=12,12,SUM(J43:J47))</f>
        <v>0</v>
      </c>
      <c r="K48" s="24">
        <f>IF(SUM(K43:K47)&gt;=12,12,SUM(K43:K47))</f>
        <v>0</v>
      </c>
      <c r="L48" s="25"/>
    </row>
    <row r="49" spans="1:12" ht="39.75" customHeight="1">
      <c r="A49" s="41"/>
      <c r="B49" s="45" t="s">
        <v>83</v>
      </c>
      <c r="C49" s="45" t="s">
        <v>84</v>
      </c>
      <c r="D49" s="45"/>
      <c r="E49" s="4" t="s">
        <v>85</v>
      </c>
      <c r="F49" s="5">
        <v>10</v>
      </c>
      <c r="G49" s="79" t="s">
        <v>86</v>
      </c>
      <c r="H49" s="80"/>
      <c r="I49" s="26"/>
      <c r="J49" s="27"/>
      <c r="K49" s="27"/>
      <c r="L49" s="28"/>
    </row>
    <row r="50" spans="1:12" ht="52.5" customHeight="1">
      <c r="A50" s="41"/>
      <c r="B50" s="45"/>
      <c r="C50" s="45"/>
      <c r="D50" s="45"/>
      <c r="E50" s="4" t="s">
        <v>87</v>
      </c>
      <c r="F50" s="4">
        <v>6</v>
      </c>
      <c r="G50" s="79" t="s">
        <v>88</v>
      </c>
      <c r="H50" s="80"/>
      <c r="I50" s="26"/>
      <c r="J50" s="27"/>
      <c r="K50" s="27"/>
      <c r="L50" s="28"/>
    </row>
    <row r="51" spans="1:12" ht="36.950000000000003" customHeight="1">
      <c r="A51" s="41"/>
      <c r="B51" s="45"/>
      <c r="C51" s="45" t="s">
        <v>89</v>
      </c>
      <c r="D51" s="45"/>
      <c r="E51" s="4" t="s">
        <v>85</v>
      </c>
      <c r="F51" s="5">
        <v>8</v>
      </c>
      <c r="G51" s="79" t="s">
        <v>117</v>
      </c>
      <c r="H51" s="80"/>
      <c r="I51" s="26"/>
      <c r="J51" s="27"/>
      <c r="K51" s="27"/>
      <c r="L51" s="28"/>
    </row>
    <row r="52" spans="1:12" ht="56.25" customHeight="1">
      <c r="A52" s="41"/>
      <c r="B52" s="45"/>
      <c r="C52" s="45"/>
      <c r="D52" s="45"/>
      <c r="E52" s="4" t="s">
        <v>87</v>
      </c>
      <c r="F52" s="4">
        <v>5</v>
      </c>
      <c r="G52" s="79" t="s">
        <v>90</v>
      </c>
      <c r="H52" s="80"/>
      <c r="I52" s="26"/>
      <c r="J52" s="27"/>
      <c r="K52" s="27"/>
      <c r="L52" s="28"/>
    </row>
    <row r="53" spans="1:12" ht="56.25" customHeight="1">
      <c r="A53" s="41"/>
      <c r="B53" s="45"/>
      <c r="C53" s="45" t="s">
        <v>91</v>
      </c>
      <c r="D53" s="45"/>
      <c r="E53" s="4" t="s">
        <v>85</v>
      </c>
      <c r="F53" s="4">
        <v>5</v>
      </c>
      <c r="G53" s="79" t="s">
        <v>116</v>
      </c>
      <c r="H53" s="80"/>
      <c r="I53" s="26"/>
      <c r="J53" s="27"/>
      <c r="K53" s="27"/>
      <c r="L53" s="28"/>
    </row>
    <row r="54" spans="1:12" ht="56.25" customHeight="1">
      <c r="A54" s="41"/>
      <c r="B54" s="45"/>
      <c r="C54" s="45"/>
      <c r="D54" s="45"/>
      <c r="E54" s="4" t="s">
        <v>87</v>
      </c>
      <c r="F54" s="4">
        <v>3</v>
      </c>
      <c r="G54" s="79" t="s">
        <v>92</v>
      </c>
      <c r="H54" s="80"/>
      <c r="I54" s="26"/>
      <c r="J54" s="27"/>
      <c r="K54" s="27"/>
      <c r="L54" s="28"/>
    </row>
    <row r="55" spans="1:12" ht="63" customHeight="1">
      <c r="A55" s="41"/>
      <c r="B55" s="45"/>
      <c r="C55" s="45" t="s">
        <v>93</v>
      </c>
      <c r="D55" s="45"/>
      <c r="E55" s="4" t="s">
        <v>85</v>
      </c>
      <c r="F55" s="4">
        <v>2</v>
      </c>
      <c r="G55" s="79" t="s">
        <v>94</v>
      </c>
      <c r="H55" s="80"/>
      <c r="I55" s="26"/>
      <c r="J55" s="27"/>
      <c r="K55" s="27"/>
      <c r="L55" s="28"/>
    </row>
    <row r="56" spans="1:12" s="2" customFormat="1" ht="22.5" customHeight="1">
      <c r="A56" s="41"/>
      <c r="B56" s="52" t="s">
        <v>95</v>
      </c>
      <c r="C56" s="53"/>
      <c r="D56" s="53"/>
      <c r="E56" s="53"/>
      <c r="F56" s="53"/>
      <c r="G56" s="53"/>
      <c r="H56" s="54"/>
      <c r="I56" s="24">
        <f>IF(SUM(I49:I55)&gt;=12,12,SUM(I49:I55))</f>
        <v>0</v>
      </c>
      <c r="J56" s="24">
        <f>IF(SUM(J49:J55)&gt;=12,12,SUM(J49:J55))</f>
        <v>0</v>
      </c>
      <c r="K56" s="24">
        <f>IF(SUM(K49:K55)&gt;=12,12,SUM(K49:K55))</f>
        <v>0</v>
      </c>
      <c r="L56" s="25"/>
    </row>
    <row r="57" spans="1:12" s="2" customFormat="1" ht="60.75" customHeight="1">
      <c r="A57" s="41"/>
      <c r="B57" s="49" t="s">
        <v>96</v>
      </c>
      <c r="C57" s="82" t="s">
        <v>97</v>
      </c>
      <c r="D57" s="83"/>
      <c r="E57" s="84"/>
      <c r="F57" s="11">
        <v>7</v>
      </c>
      <c r="G57" s="85" t="s">
        <v>98</v>
      </c>
      <c r="H57" s="86"/>
      <c r="I57" s="29"/>
      <c r="J57" s="30"/>
      <c r="K57" s="31"/>
      <c r="L57" s="25"/>
    </row>
    <row r="58" spans="1:12" s="2" customFormat="1" ht="67.5" customHeight="1">
      <c r="A58" s="41"/>
      <c r="B58" s="50"/>
      <c r="C58" s="87" t="s">
        <v>99</v>
      </c>
      <c r="D58" s="87"/>
      <c r="E58" s="87"/>
      <c r="F58" s="11">
        <v>3</v>
      </c>
      <c r="G58" s="85" t="s">
        <v>100</v>
      </c>
      <c r="H58" s="86"/>
      <c r="I58" s="29"/>
      <c r="J58" s="30"/>
      <c r="K58" s="26"/>
      <c r="L58" s="28"/>
    </row>
    <row r="59" spans="1:12" ht="22.5" customHeight="1">
      <c r="A59" s="42"/>
      <c r="B59" s="88" t="s">
        <v>101</v>
      </c>
      <c r="C59" s="89"/>
      <c r="D59" s="89"/>
      <c r="E59" s="89"/>
      <c r="F59" s="89"/>
      <c r="G59" s="89"/>
      <c r="H59" s="90"/>
      <c r="I59" s="32">
        <f>IF(SUM(I57:I58)&gt;=7,7,SUM(I57:I58))</f>
        <v>0</v>
      </c>
      <c r="J59" s="32">
        <f t="shared" ref="J59:K59" si="3">IF(SUM(J57:J58)&gt;=7,7,SUM(J57:J58))</f>
        <v>0</v>
      </c>
      <c r="K59" s="32">
        <f t="shared" si="3"/>
        <v>0</v>
      </c>
      <c r="L59" s="17"/>
    </row>
    <row r="60" spans="1:12" s="2" customFormat="1" ht="22.5" customHeight="1">
      <c r="A60" s="52" t="s">
        <v>125</v>
      </c>
      <c r="B60" s="53"/>
      <c r="C60" s="53"/>
      <c r="D60" s="53"/>
      <c r="E60" s="53"/>
      <c r="F60" s="53"/>
      <c r="G60" s="53"/>
      <c r="H60" s="54"/>
      <c r="I60" s="24">
        <f>IF(SUM(I42,I48,I56,I59)&gt;=30,30,SUM(I42,I48,I56,I59))</f>
        <v>0</v>
      </c>
      <c r="J60" s="24">
        <f t="shared" ref="J60:K60" si="4">IF(SUM(J42,J48,J56,J59)&gt;=30,30,SUM(J42,J48,J56,J59))</f>
        <v>0</v>
      </c>
      <c r="K60" s="24">
        <f t="shared" si="4"/>
        <v>0</v>
      </c>
      <c r="L60" s="25"/>
    </row>
    <row r="61" spans="1:12" ht="103.5" customHeight="1">
      <c r="A61" s="43" t="s">
        <v>127</v>
      </c>
      <c r="B61" s="51" t="s">
        <v>121</v>
      </c>
      <c r="C61" s="70" t="s">
        <v>102</v>
      </c>
      <c r="D61" s="70"/>
      <c r="E61" s="70"/>
      <c r="F61" s="4" t="s">
        <v>118</v>
      </c>
      <c r="G61" s="71" t="s">
        <v>103</v>
      </c>
      <c r="H61" s="72"/>
      <c r="I61" s="16"/>
      <c r="J61" s="12"/>
      <c r="K61" s="12"/>
      <c r="L61" s="17"/>
    </row>
    <row r="62" spans="1:12" ht="85.5" customHeight="1">
      <c r="A62" s="44"/>
      <c r="B62" s="41"/>
      <c r="C62" s="70" t="s">
        <v>104</v>
      </c>
      <c r="D62" s="70"/>
      <c r="E62" s="70"/>
      <c r="F62" s="4" t="s">
        <v>119</v>
      </c>
      <c r="G62" s="73"/>
      <c r="H62" s="74"/>
      <c r="I62" s="16"/>
      <c r="J62" s="12"/>
      <c r="K62" s="12"/>
      <c r="L62" s="17"/>
    </row>
    <row r="63" spans="1:12" ht="81" customHeight="1">
      <c r="A63" s="44"/>
      <c r="B63" s="42"/>
      <c r="C63" s="70" t="s">
        <v>105</v>
      </c>
      <c r="D63" s="70"/>
      <c r="E63" s="70"/>
      <c r="F63" s="4" t="s">
        <v>120</v>
      </c>
      <c r="G63" s="75"/>
      <c r="H63" s="76"/>
      <c r="I63" s="16"/>
      <c r="J63" s="12"/>
      <c r="K63" s="12"/>
      <c r="L63" s="17"/>
    </row>
    <row r="64" spans="1:12" ht="89.25" customHeight="1">
      <c r="A64" s="44"/>
      <c r="B64" s="51" t="s">
        <v>122</v>
      </c>
      <c r="C64" s="70" t="s">
        <v>106</v>
      </c>
      <c r="D64" s="70"/>
      <c r="E64" s="70"/>
      <c r="F64" s="4" t="s">
        <v>118</v>
      </c>
      <c r="G64" s="55" t="s">
        <v>103</v>
      </c>
      <c r="H64" s="56"/>
      <c r="I64" s="16"/>
      <c r="J64" s="12"/>
      <c r="K64" s="12"/>
      <c r="L64" s="17"/>
    </row>
    <row r="65" spans="1:12" ht="87.75" customHeight="1">
      <c r="A65" s="44"/>
      <c r="B65" s="41"/>
      <c r="C65" s="70" t="s">
        <v>107</v>
      </c>
      <c r="D65" s="70"/>
      <c r="E65" s="70"/>
      <c r="F65" s="4" t="s">
        <v>119</v>
      </c>
      <c r="G65" s="77"/>
      <c r="H65" s="78"/>
      <c r="I65" s="16"/>
      <c r="J65" s="12"/>
      <c r="K65" s="12"/>
      <c r="L65" s="17"/>
    </row>
    <row r="66" spans="1:12" ht="86.25" customHeight="1">
      <c r="A66" s="44"/>
      <c r="B66" s="42"/>
      <c r="C66" s="79" t="s">
        <v>108</v>
      </c>
      <c r="D66" s="91"/>
      <c r="E66" s="80"/>
      <c r="F66" s="4" t="s">
        <v>120</v>
      </c>
      <c r="G66" s="57"/>
      <c r="H66" s="58"/>
      <c r="I66" s="16"/>
      <c r="J66" s="12"/>
      <c r="K66" s="12"/>
      <c r="L66" s="17"/>
    </row>
    <row r="67" spans="1:12" ht="122.25" customHeight="1">
      <c r="A67" s="44"/>
      <c r="B67" s="51" t="s">
        <v>123</v>
      </c>
      <c r="C67" s="70" t="s">
        <v>109</v>
      </c>
      <c r="D67" s="70"/>
      <c r="E67" s="70"/>
      <c r="F67" s="4" t="s">
        <v>118</v>
      </c>
      <c r="G67" s="71" t="s">
        <v>103</v>
      </c>
      <c r="H67" s="72"/>
      <c r="I67" s="16"/>
      <c r="J67" s="12"/>
      <c r="K67" s="12"/>
      <c r="L67" s="17"/>
    </row>
    <row r="68" spans="1:12" ht="112.5" customHeight="1">
      <c r="A68" s="44"/>
      <c r="B68" s="41"/>
      <c r="C68" s="70" t="s">
        <v>110</v>
      </c>
      <c r="D68" s="70"/>
      <c r="E68" s="70"/>
      <c r="F68" s="4" t="s">
        <v>119</v>
      </c>
      <c r="G68" s="73"/>
      <c r="H68" s="74"/>
      <c r="I68" s="16"/>
      <c r="J68" s="12"/>
      <c r="K68" s="12"/>
      <c r="L68" s="17"/>
    </row>
    <row r="69" spans="1:12" ht="88.5" customHeight="1">
      <c r="A69" s="117"/>
      <c r="B69" s="42"/>
      <c r="C69" s="70" t="s">
        <v>111</v>
      </c>
      <c r="D69" s="70"/>
      <c r="E69" s="70"/>
      <c r="F69" s="4" t="s">
        <v>120</v>
      </c>
      <c r="G69" s="75"/>
      <c r="H69" s="76"/>
      <c r="I69" s="16"/>
      <c r="J69" s="12"/>
      <c r="K69" s="12"/>
      <c r="L69" s="17"/>
    </row>
    <row r="70" spans="1:12" s="2" customFormat="1" ht="22.5" customHeight="1">
      <c r="A70" s="52" t="s">
        <v>124</v>
      </c>
      <c r="B70" s="53"/>
      <c r="C70" s="53"/>
      <c r="D70" s="53"/>
      <c r="E70" s="53"/>
      <c r="F70" s="53"/>
      <c r="G70" s="53"/>
      <c r="H70" s="54"/>
      <c r="I70" s="24">
        <f>IF(SUM(I61:I69)&gt;=45,45,SUM(I61:I69))</f>
        <v>0</v>
      </c>
      <c r="J70" s="24">
        <f t="shared" ref="J70:K70" si="5">IF(SUM(J61:J69)&gt;=45,45,SUM(J61:J69))</f>
        <v>0</v>
      </c>
      <c r="K70" s="24">
        <f t="shared" si="5"/>
        <v>0</v>
      </c>
      <c r="L70" s="25"/>
    </row>
    <row r="71" spans="1:12" s="2" customFormat="1" ht="45" customHeight="1">
      <c r="A71" s="52" t="s">
        <v>112</v>
      </c>
      <c r="B71" s="53"/>
      <c r="C71" s="53"/>
      <c r="D71" s="53"/>
      <c r="E71" s="53"/>
      <c r="F71" s="53"/>
      <c r="G71" s="53"/>
      <c r="H71" s="54"/>
      <c r="I71" s="24">
        <f>SUM(I12,I30,I60,I70)</f>
        <v>0</v>
      </c>
      <c r="J71" s="24">
        <f>SUM(J12,J30,J60,J70)</f>
        <v>0</v>
      </c>
      <c r="K71" s="24">
        <f>SUM(K12,K30,K60,K70)</f>
        <v>0</v>
      </c>
      <c r="L71" s="25"/>
    </row>
    <row r="72" spans="1:12" s="1" customFormat="1" ht="67.5" customHeight="1">
      <c r="A72" s="81" t="s">
        <v>113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</row>
    <row r="73" spans="1:12" ht="18.75">
      <c r="B73" s="33"/>
    </row>
  </sheetData>
  <sheetProtection password="CF7A" sheet="1" objects="1" scenarios="1"/>
  <mergeCells count="116">
    <mergeCell ref="A1:L1"/>
    <mergeCell ref="A2:L2"/>
    <mergeCell ref="A12:H12"/>
    <mergeCell ref="B17:H17"/>
    <mergeCell ref="G18:H18"/>
    <mergeCell ref="G19:H19"/>
    <mergeCell ref="E20:H20"/>
    <mergeCell ref="C26:H26"/>
    <mergeCell ref="B27:H27"/>
    <mergeCell ref="D21:D22"/>
    <mergeCell ref="D23:D24"/>
    <mergeCell ref="E3:E4"/>
    <mergeCell ref="L3:L4"/>
    <mergeCell ref="A3:A4"/>
    <mergeCell ref="A5:A11"/>
    <mergeCell ref="A13:A29"/>
    <mergeCell ref="C21:C25"/>
    <mergeCell ref="L28:L29"/>
    <mergeCell ref="G13:H16"/>
    <mergeCell ref="C18:D20"/>
    <mergeCell ref="E28:E29"/>
    <mergeCell ref="F3:F4"/>
    <mergeCell ref="F28:F29"/>
    <mergeCell ref="H21:H25"/>
    <mergeCell ref="A30:H30"/>
    <mergeCell ref="G31:H31"/>
    <mergeCell ref="G32:H32"/>
    <mergeCell ref="G33:H33"/>
    <mergeCell ref="G34:H34"/>
    <mergeCell ref="G35:H35"/>
    <mergeCell ref="G36:H36"/>
    <mergeCell ref="D37:E37"/>
    <mergeCell ref="G37:H37"/>
    <mergeCell ref="C31:C34"/>
    <mergeCell ref="D31:D32"/>
    <mergeCell ref="D33:D34"/>
    <mergeCell ref="G38:H38"/>
    <mergeCell ref="G39:H39"/>
    <mergeCell ref="G40:H40"/>
    <mergeCell ref="G41:H41"/>
    <mergeCell ref="B42:H42"/>
    <mergeCell ref="G43:H43"/>
    <mergeCell ref="G44:H44"/>
    <mergeCell ref="G45:H45"/>
    <mergeCell ref="C35:C38"/>
    <mergeCell ref="D35:D36"/>
    <mergeCell ref="C43:D44"/>
    <mergeCell ref="C39:D41"/>
    <mergeCell ref="A70:H70"/>
    <mergeCell ref="A71:H71"/>
    <mergeCell ref="A72:L72"/>
    <mergeCell ref="B64:B66"/>
    <mergeCell ref="G54:H54"/>
    <mergeCell ref="C55:D55"/>
    <mergeCell ref="G55:H55"/>
    <mergeCell ref="B56:H56"/>
    <mergeCell ref="C57:E57"/>
    <mergeCell ref="G57:H57"/>
    <mergeCell ref="C58:E58"/>
    <mergeCell ref="G58:H58"/>
    <mergeCell ref="B59:H59"/>
    <mergeCell ref="C53:D54"/>
    <mergeCell ref="C61:E61"/>
    <mergeCell ref="C62:E62"/>
    <mergeCell ref="C63:E63"/>
    <mergeCell ref="C64:E64"/>
    <mergeCell ref="C65:E65"/>
    <mergeCell ref="C66:E66"/>
    <mergeCell ref="G53:H53"/>
    <mergeCell ref="A31:A59"/>
    <mergeCell ref="A61:A69"/>
    <mergeCell ref="G3:H4"/>
    <mergeCell ref="C9:D11"/>
    <mergeCell ref="C5:D8"/>
    <mergeCell ref="C13:D14"/>
    <mergeCell ref="C15:D16"/>
    <mergeCell ref="G5:H11"/>
    <mergeCell ref="C67:E67"/>
    <mergeCell ref="C68:E68"/>
    <mergeCell ref="G61:H63"/>
    <mergeCell ref="G64:H66"/>
    <mergeCell ref="G67:H69"/>
    <mergeCell ref="C69:E69"/>
    <mergeCell ref="G46:H46"/>
    <mergeCell ref="C47:D47"/>
    <mergeCell ref="G47:H47"/>
    <mergeCell ref="B48:H48"/>
    <mergeCell ref="G49:H49"/>
    <mergeCell ref="G50:H50"/>
    <mergeCell ref="G51:H51"/>
    <mergeCell ref="G52:H52"/>
    <mergeCell ref="C49:D50"/>
    <mergeCell ref="C51:D52"/>
    <mergeCell ref="C45:D46"/>
    <mergeCell ref="D38:E38"/>
    <mergeCell ref="I3:I4"/>
    <mergeCell ref="I28:I29"/>
    <mergeCell ref="J3:J4"/>
    <mergeCell ref="J28:J29"/>
    <mergeCell ref="K3:K4"/>
    <mergeCell ref="K28:K29"/>
    <mergeCell ref="B3:B4"/>
    <mergeCell ref="B5:B11"/>
    <mergeCell ref="B13:B16"/>
    <mergeCell ref="B18:B26"/>
    <mergeCell ref="B28:B29"/>
    <mergeCell ref="B31:B41"/>
    <mergeCell ref="B43:B47"/>
    <mergeCell ref="B49:B55"/>
    <mergeCell ref="B57:B58"/>
    <mergeCell ref="B61:B63"/>
    <mergeCell ref="B67:B69"/>
    <mergeCell ref="A60:H60"/>
    <mergeCell ref="C28:D29"/>
    <mergeCell ref="G28:H29"/>
    <mergeCell ref="C3:D4"/>
  </mergeCells>
  <phoneticPr fontId="18" type="noConversion"/>
  <printOptions horizontalCentered="1" gridLines="1"/>
  <pageMargins left="0.39370078740157499" right="0.39370078740157499" top="0.78740157480314998" bottom="0.39370078740157499" header="0.35433070866141703" footer="0"/>
  <pageSetup paperSize="9" scale="90" orientation="portrait"/>
  <headerFooter>
    <oddHeader>&amp;C&amp;"等线,加粗"&amp;18浙江省机电制造专业高级工程师系统集成（工程）评审打分表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系统集成</vt:lpstr>
      <vt:lpstr>系统集成!Print_Area</vt:lpstr>
      <vt:lpstr>系统集成!Print_Titles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</dc:creator>
  <cp:lastModifiedBy>XiaZaiMa.COM</cp:lastModifiedBy>
  <cp:lastPrinted>2019-10-28T06:30:00Z</cp:lastPrinted>
  <dcterms:created xsi:type="dcterms:W3CDTF">2017-09-05T06:48:00Z</dcterms:created>
  <dcterms:modified xsi:type="dcterms:W3CDTF">2020-08-11T06:35:04Z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